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Лист1!$A$1:$X$31</definedName>
  </definedNames>
  <calcPr calcId="144525"/>
</workbook>
</file>

<file path=xl/calcChain.xml><?xml version="1.0" encoding="utf-8"?>
<calcChain xmlns="http://schemas.openxmlformats.org/spreadsheetml/2006/main">
  <c r="O27" i="1" l="1"/>
  <c r="Q27" i="1"/>
  <c r="D31" i="1"/>
  <c r="O31" i="1"/>
  <c r="K31" i="1"/>
  <c r="N16" i="1" l="1"/>
  <c r="M16" i="1"/>
  <c r="L16" i="1"/>
  <c r="F16" i="1"/>
  <c r="G16" i="1"/>
  <c r="I16" i="1"/>
  <c r="J16" i="1"/>
  <c r="X16" i="1"/>
  <c r="W16" i="1"/>
  <c r="U16" i="1"/>
  <c r="T16" i="1"/>
  <c r="Q16" i="1"/>
  <c r="R16" i="1"/>
  <c r="X19" i="1"/>
  <c r="W19" i="1"/>
  <c r="V19" i="1" s="1"/>
  <c r="U19" i="1"/>
  <c r="T19" i="1"/>
  <c r="S19" i="1" s="1"/>
  <c r="R19" i="1"/>
  <c r="Q19" i="1"/>
  <c r="P19" i="1"/>
  <c r="N19" i="1"/>
  <c r="M19" i="1"/>
  <c r="L19" i="1"/>
  <c r="J19" i="1"/>
  <c r="I19" i="1"/>
  <c r="G19" i="1"/>
  <c r="F19" i="1"/>
  <c r="O19" i="1" l="1"/>
  <c r="K19" i="1"/>
  <c r="R20" i="1"/>
  <c r="Q20" i="1"/>
  <c r="H16" i="1"/>
  <c r="V15" i="1"/>
  <c r="V16" i="1"/>
  <c r="V21" i="1"/>
  <c r="V22" i="1"/>
  <c r="V23" i="1"/>
  <c r="V24" i="1"/>
  <c r="V25" i="1"/>
  <c r="V26" i="1"/>
  <c r="V28" i="1"/>
  <c r="V29" i="1"/>
  <c r="S15" i="1"/>
  <c r="S16" i="1"/>
  <c r="S21" i="1"/>
  <c r="S23" i="1"/>
  <c r="S24" i="1"/>
  <c r="S25" i="1"/>
  <c r="S28" i="1"/>
  <c r="S29" i="1"/>
  <c r="O15" i="1"/>
  <c r="O16" i="1"/>
  <c r="O21" i="1"/>
  <c r="O22" i="1"/>
  <c r="O23" i="1"/>
  <c r="O24" i="1"/>
  <c r="O25" i="1"/>
  <c r="O26" i="1"/>
  <c r="O28" i="1"/>
  <c r="O29" i="1"/>
  <c r="K15" i="1"/>
  <c r="K16" i="1"/>
  <c r="K22" i="1"/>
  <c r="K23" i="1"/>
  <c r="K24" i="1"/>
  <c r="K25" i="1"/>
  <c r="K26" i="1"/>
  <c r="K28" i="1"/>
  <c r="H21" i="1"/>
  <c r="H22" i="1"/>
  <c r="H23" i="1"/>
  <c r="H24" i="1"/>
  <c r="H25" i="1"/>
  <c r="H26" i="1"/>
  <c r="H28" i="1"/>
  <c r="H19" i="1" s="1"/>
  <c r="E22" i="1"/>
  <c r="E17" i="1" s="1"/>
  <c r="E23" i="1"/>
  <c r="E16" i="1" s="1"/>
  <c r="E24" i="1"/>
  <c r="E25" i="1"/>
  <c r="E26" i="1"/>
  <c r="E28" i="1"/>
  <c r="E19" i="1" s="1"/>
  <c r="E29" i="1"/>
  <c r="H29" i="1"/>
  <c r="K29" i="1"/>
  <c r="K30" i="1"/>
  <c r="W27" i="1"/>
  <c r="W20" i="1"/>
  <c r="W18" i="1"/>
  <c r="W17" i="1"/>
  <c r="W14" i="1" s="1"/>
  <c r="T27" i="1"/>
  <c r="T20" i="1"/>
  <c r="T18" i="1"/>
  <c r="T14" i="1" s="1"/>
  <c r="T17" i="1"/>
  <c r="M27" i="1"/>
  <c r="M20" i="1"/>
  <c r="M18" i="1"/>
  <c r="M17" i="1"/>
  <c r="M14" i="1" s="1"/>
  <c r="N27" i="1"/>
  <c r="N20" i="1"/>
  <c r="N18" i="1"/>
  <c r="N17" i="1"/>
  <c r="N14" i="1" s="1"/>
  <c r="L27" i="1"/>
  <c r="L20" i="1"/>
  <c r="K20" i="1" s="1"/>
  <c r="L18" i="1"/>
  <c r="L14" i="1" s="1"/>
  <c r="I27" i="1"/>
  <c r="I20" i="1"/>
  <c r="H20" i="1" s="1"/>
  <c r="I18" i="1"/>
  <c r="I17" i="1"/>
  <c r="I14" i="1" s="1"/>
  <c r="H17" i="1"/>
  <c r="H27" i="1"/>
  <c r="H18" i="1" s="1"/>
  <c r="J27" i="1"/>
  <c r="J20" i="1"/>
  <c r="J18" i="1"/>
  <c r="J17" i="1"/>
  <c r="J14" i="1" s="1"/>
  <c r="F27" i="1"/>
  <c r="F20" i="1"/>
  <c r="E20" i="1" s="1"/>
  <c r="F18" i="1"/>
  <c r="F17" i="1"/>
  <c r="F14" i="1" s="1"/>
  <c r="G27" i="1"/>
  <c r="G20" i="1"/>
  <c r="G18" i="1"/>
  <c r="G17" i="1"/>
  <c r="G14" i="1" s="1"/>
  <c r="P27" i="1"/>
  <c r="P20" i="1"/>
  <c r="O20" i="1" s="1"/>
  <c r="P18" i="1"/>
  <c r="P17" i="1"/>
  <c r="P16" i="1"/>
  <c r="Q18" i="1"/>
  <c r="Q17" i="1"/>
  <c r="V27" i="1" l="1"/>
  <c r="Q14" i="1"/>
  <c r="K18" i="1"/>
  <c r="P14" i="1"/>
  <c r="K17" i="1"/>
  <c r="D19" i="1"/>
  <c r="K14" i="1"/>
  <c r="H14" i="1"/>
  <c r="D26" i="1"/>
  <c r="X27" i="1"/>
  <c r="X20" i="1"/>
  <c r="V20" i="1" s="1"/>
  <c r="X18" i="1"/>
  <c r="V18" i="1" s="1"/>
  <c r="X17" i="1"/>
  <c r="X14" i="1" l="1"/>
  <c r="V14" i="1" s="1"/>
  <c r="V17" i="1"/>
  <c r="E14" i="1"/>
  <c r="D30" i="1"/>
  <c r="K27" i="1" l="1"/>
  <c r="U20" i="1" l="1"/>
  <c r="S20" i="1" s="1"/>
  <c r="U27" i="1"/>
  <c r="U18" i="1" s="1"/>
  <c r="U17" i="1"/>
  <c r="U14" i="1" s="1"/>
  <c r="S14" i="1" s="1"/>
  <c r="S27" i="1" l="1"/>
  <c r="S18" i="1" s="1"/>
  <c r="D25" i="1" l="1"/>
  <c r="D24" i="1" l="1"/>
  <c r="R17" i="1" l="1"/>
  <c r="O17" i="1" s="1"/>
  <c r="D20" i="1"/>
  <c r="D22" i="1" l="1"/>
  <c r="R27" i="1"/>
  <c r="R18" i="1" s="1"/>
  <c r="R14" i="1" l="1"/>
  <c r="O18" i="1"/>
  <c r="D17" i="1"/>
  <c r="D28" i="1" l="1"/>
  <c r="O14" i="1"/>
  <c r="D23" i="1" l="1"/>
  <c r="E27" i="1"/>
  <c r="D27" i="1" s="1"/>
  <c r="D29" i="1"/>
  <c r="D16" i="1"/>
  <c r="D14" i="1" l="1"/>
  <c r="E18" i="1"/>
  <c r="D18" i="1" s="1"/>
</calcChain>
</file>

<file path=xl/sharedStrings.xml><?xml version="1.0" encoding="utf-8"?>
<sst xmlns="http://schemas.openxmlformats.org/spreadsheetml/2006/main" count="76" uniqueCount="39">
  <si>
    <t>Бюджетополучатель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</si>
  <si>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</si>
  <si>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</si>
  <si>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</si>
  <si>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</si>
  <si>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</si>
  <si>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</si>
  <si>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</si>
  <si>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Ответственный исполнитель, соисполнитель</t>
  </si>
  <si>
    <t>Администрация МР "Печора"</t>
  </si>
  <si>
    <t>Комитет по управлению муниципальной собственностью МР "Печора"</t>
  </si>
  <si>
    <t>Бюджет МО МР "Печора"</t>
  </si>
  <si>
    <t>Республиканский бюджет РК</t>
  </si>
  <si>
    <t>Муниципальная  программа</t>
  </si>
  <si>
    <t>Всего, в т.ч. по   бюджетополучателям:</t>
  </si>
  <si>
    <t>"Комитет по управлению муниципальной собственностью МР "Печора"</t>
  </si>
  <si>
    <t>Администрация МР "Печора</t>
  </si>
  <si>
    <t>Ресурсное обеспечение реализации муниципальной программы «Развитие агропромышленного и рыбохозяйственного комплексов МО МР «Печора» (тыс. руб.)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</si>
  <si>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</si>
  <si>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</si>
  <si>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Основное  мероприятие 1.1.1. Оказание мер содействия и поддержки сельскохозяйственному предприятию</t>
  </si>
  <si>
    <t>Основное  мероприятие 1.1.2.   Поддержка малых форм хозяйствования</t>
  </si>
  <si>
    <t>Основное  мероприятие 2.1.1.  Строительство объектов социальной сферы в сельской местности</t>
  </si>
  <si>
    <t xml:space="preserve">Подпрограмма 1 "Развитие сельского хозяйства и рыбоводства на территории муниципального района "Печора", в т. ч. по основным мероприятиям:  </t>
  </si>
  <si>
    <t>Основное мерпориятие 1.1.4.  Реализация малых проектов в сфере сельского хозяйства</t>
  </si>
  <si>
    <t>Подпрограмма 2 "Устойчивое развитие сельских территорий МО МР   "Печора", в т. ч. по основным мероприятиям:</t>
  </si>
  <si>
    <t>2018 год</t>
  </si>
  <si>
    <t>Основное мерпориятие 1.1.3.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</si>
  <si>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    </t>
  </si>
  <si>
    <t xml:space="preserve">Федеральный бюджет </t>
  </si>
  <si>
    <t xml:space="preserve">«Приложение 2 
к муниципальной программе «Развитие 
агропромышленного и рыбохозяйственного комплексов МО МР «Печора»
</t>
  </si>
  <si>
    <t>Основное  мероприятие 2.1.2.   Строительство (реконструкция) объектов инженерной  инфраструктуры в сельской местности</t>
  </si>
  <si>
    <t>2019 год</t>
  </si>
  <si>
    <t xml:space="preserve">Приложение  2
к изменениям, вносимым в постановление администрации
 муниципального района «Печора»
 от 24.12.2013г. № 2512
</t>
  </si>
  <si>
    <t>Бюджет МО ГП "Путеец"</t>
  </si>
  <si>
    <t xml:space="preserve"> </t>
  </si>
  <si>
    <t>Администрация ГП "Путеец"</t>
  </si>
  <si>
    <t>Основное мероприятие 1.1.5.
Реализация  народных проектов в сфере агропромышленного комплекса  в рамках проекта  "Народный бюджет"</t>
  </si>
  <si>
    <t>Основное мероприятие 2.1.3. Обустройство территорий сельских поселений объектами коммунальной инфраструктуры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</si>
</sst>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0" fillId="0" borderId="0" xfId="0" applyNumberFormat="1"/>
    <xf numFmtId="164" fontId="0" fillId="0" borderId="5" xfId="0" applyNumberFormat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horizontal="right" vertical="top"/>
    </xf>
    <xf numFmtId="0" fontId="3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4"/>
  <sheetViews>
    <sheetView tabSelected="1" view="pageBreakPreview" zoomScale="50" zoomScaleSheetLayoutView="50" workbookViewId="0">
      <pane ySplit="12" topLeftCell="A13" activePane="bottomLeft" state="frozen"/>
      <selection pane="bottomLeft" activeCell="O28" sqref="O28"/>
    </sheetView>
  </sheetViews>
  <sheetFormatPr defaultRowHeight="15" x14ac:dyDescent="0.25"/>
  <cols>
    <col min="1" max="1" width="53" style="6" customWidth="1"/>
    <col min="2" max="2" width="33.42578125" customWidth="1"/>
    <col min="3" max="3" width="29.42578125" customWidth="1"/>
    <col min="4" max="24" width="13.7109375" customWidth="1"/>
  </cols>
  <sheetData>
    <row r="1" spans="1:27" ht="22.5" customHeight="1" x14ac:dyDescent="0.25"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</row>
    <row r="2" spans="1:27" ht="2.25" hidden="1" customHeight="1" x14ac:dyDescent="0.25"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</row>
    <row r="3" spans="1:27" ht="11.25" hidden="1" customHeight="1" x14ac:dyDescent="0.25"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</row>
    <row r="4" spans="1:27" ht="86.25" customHeight="1" x14ac:dyDescent="0.25">
      <c r="K4" t="s">
        <v>35</v>
      </c>
      <c r="M4" s="45" t="s">
        <v>33</v>
      </c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</row>
    <row r="5" spans="1:27" ht="23.25" customHeight="1" x14ac:dyDescent="0.25">
      <c r="J5" t="s">
        <v>35</v>
      </c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</row>
    <row r="6" spans="1:27" ht="68.25" customHeight="1" x14ac:dyDescent="0.25">
      <c r="M6" s="45" t="s">
        <v>30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</row>
    <row r="7" spans="1:27" ht="31.5" customHeight="1" x14ac:dyDescent="0.25"/>
    <row r="8" spans="1:27" ht="27.75" customHeight="1" x14ac:dyDescent="0.25">
      <c r="A8" s="44" t="s">
        <v>17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AA8" t="s">
        <v>28</v>
      </c>
    </row>
    <row r="9" spans="1:27" ht="16.5" x14ac:dyDescent="0.25">
      <c r="A9" s="7"/>
    </row>
    <row r="10" spans="1:27" s="9" customFormat="1" ht="52.5" customHeight="1" x14ac:dyDescent="0.25">
      <c r="A10" s="31" t="s">
        <v>18</v>
      </c>
      <c r="B10" s="31" t="s">
        <v>8</v>
      </c>
      <c r="C10" s="36" t="s">
        <v>0</v>
      </c>
      <c r="D10" s="42" t="s">
        <v>1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</row>
    <row r="11" spans="1:27" s="9" customFormat="1" ht="35.25" customHeight="1" x14ac:dyDescent="0.25">
      <c r="A11" s="40"/>
      <c r="B11" s="37"/>
      <c r="C11" s="36"/>
      <c r="D11" s="36" t="s">
        <v>2</v>
      </c>
      <c r="E11" s="36" t="s">
        <v>3</v>
      </c>
      <c r="F11" s="36"/>
      <c r="G11" s="36"/>
      <c r="H11" s="36" t="s">
        <v>4</v>
      </c>
      <c r="I11" s="36"/>
      <c r="J11" s="36"/>
      <c r="K11" s="42" t="s">
        <v>5</v>
      </c>
      <c r="L11" s="43"/>
      <c r="M11" s="43"/>
      <c r="N11" s="47"/>
      <c r="O11" s="36" t="s">
        <v>6</v>
      </c>
      <c r="P11" s="36"/>
      <c r="Q11" s="36"/>
      <c r="R11" s="36"/>
      <c r="S11" s="42" t="s">
        <v>26</v>
      </c>
      <c r="T11" s="43"/>
      <c r="U11" s="48"/>
      <c r="V11" s="42" t="s">
        <v>32</v>
      </c>
      <c r="W11" s="43"/>
      <c r="X11" s="48"/>
    </row>
    <row r="12" spans="1:27" s="9" customFormat="1" ht="87" customHeight="1" x14ac:dyDescent="0.25">
      <c r="A12" s="41"/>
      <c r="B12" s="38"/>
      <c r="C12" s="36"/>
      <c r="D12" s="36"/>
      <c r="E12" s="10" t="s">
        <v>7</v>
      </c>
      <c r="F12" s="26" t="s">
        <v>12</v>
      </c>
      <c r="G12" s="26" t="s">
        <v>11</v>
      </c>
      <c r="H12" s="26" t="s">
        <v>7</v>
      </c>
      <c r="I12" s="26" t="s">
        <v>12</v>
      </c>
      <c r="J12" s="26" t="s">
        <v>11</v>
      </c>
      <c r="K12" s="10" t="s">
        <v>7</v>
      </c>
      <c r="L12" s="26" t="s">
        <v>29</v>
      </c>
      <c r="M12" s="26" t="s">
        <v>12</v>
      </c>
      <c r="N12" s="26" t="s">
        <v>11</v>
      </c>
      <c r="O12" s="10" t="s">
        <v>7</v>
      </c>
      <c r="P12" s="26" t="s">
        <v>12</v>
      </c>
      <c r="Q12" s="26" t="s">
        <v>11</v>
      </c>
      <c r="R12" s="10" t="s">
        <v>34</v>
      </c>
      <c r="S12" s="10" t="s">
        <v>7</v>
      </c>
      <c r="T12" s="26" t="s">
        <v>12</v>
      </c>
      <c r="U12" s="10" t="s">
        <v>11</v>
      </c>
      <c r="V12" s="22" t="s">
        <v>7</v>
      </c>
      <c r="W12" s="26" t="s">
        <v>12</v>
      </c>
      <c r="X12" s="22" t="s">
        <v>11</v>
      </c>
    </row>
    <row r="13" spans="1:27" x14ac:dyDescent="0.25">
      <c r="A13" s="8">
        <v>1</v>
      </c>
      <c r="B13" s="1">
        <v>2</v>
      </c>
      <c r="C13" s="1">
        <v>3</v>
      </c>
      <c r="D13" s="1">
        <v>4</v>
      </c>
      <c r="E13" s="1">
        <v>5</v>
      </c>
      <c r="F13" s="4">
        <v>7</v>
      </c>
      <c r="G13" s="4">
        <v>6</v>
      </c>
      <c r="H13" s="4">
        <v>8</v>
      </c>
      <c r="I13" s="4">
        <v>10</v>
      </c>
      <c r="J13" s="4">
        <v>9</v>
      </c>
      <c r="K13" s="1">
        <v>11</v>
      </c>
      <c r="L13" s="4"/>
      <c r="M13" s="4">
        <v>13</v>
      </c>
      <c r="N13" s="4">
        <v>12</v>
      </c>
      <c r="O13" s="1">
        <v>14</v>
      </c>
      <c r="P13" s="4">
        <v>16</v>
      </c>
      <c r="Q13" s="4">
        <v>15</v>
      </c>
      <c r="R13" s="1">
        <v>16</v>
      </c>
      <c r="S13" s="4">
        <v>14</v>
      </c>
      <c r="T13" s="4">
        <v>16</v>
      </c>
      <c r="U13" s="4">
        <v>15</v>
      </c>
      <c r="V13" s="4">
        <v>17</v>
      </c>
      <c r="W13" s="4">
        <v>19</v>
      </c>
      <c r="X13" s="4">
        <v>18</v>
      </c>
    </row>
    <row r="14" spans="1:27" s="5" customFormat="1" ht="27" customHeight="1" x14ac:dyDescent="0.25">
      <c r="A14" s="49" t="s">
        <v>13</v>
      </c>
      <c r="B14" s="56"/>
      <c r="C14" s="51" t="s">
        <v>14</v>
      </c>
      <c r="D14" s="33">
        <f>E14+H14+K14+O14+S14+V14</f>
        <v>28958.809000000001</v>
      </c>
      <c r="E14" s="33">
        <f>F14+G14</f>
        <v>1035</v>
      </c>
      <c r="F14" s="34">
        <f t="shared" ref="F14" si="0">F16+F17+F18+F19</f>
        <v>0</v>
      </c>
      <c r="G14" s="34">
        <f t="shared" ref="G14" si="1">G16+G17+G18+G19</f>
        <v>1035</v>
      </c>
      <c r="H14" s="34">
        <f>I14+J14</f>
        <v>3203.509</v>
      </c>
      <c r="I14" s="33">
        <f t="shared" ref="I14" si="2">I16+I17+I18+I19</f>
        <v>322.40899999999999</v>
      </c>
      <c r="J14" s="33">
        <f t="shared" ref="J14" si="3">J16+J17+J18+J19</f>
        <v>2881.1</v>
      </c>
      <c r="K14" s="33">
        <f t="shared" ref="K14:K15" si="4">L14+M14+N14</f>
        <v>23436.3</v>
      </c>
      <c r="L14" s="33">
        <f t="shared" ref="L14" si="5">L16+L17+L18+L19</f>
        <v>9934.1</v>
      </c>
      <c r="M14" s="33">
        <f t="shared" ref="M14" si="6">M16+M17+M18+M19</f>
        <v>8294.5</v>
      </c>
      <c r="N14" s="33">
        <f t="shared" ref="N14" si="7">N16+N17+N18+N19</f>
        <v>5207.7</v>
      </c>
      <c r="O14" s="33">
        <f t="shared" ref="O14:O15" si="8">P14+Q14+R14</f>
        <v>534</v>
      </c>
      <c r="P14" s="33">
        <f>P16+P17+P18+P19</f>
        <v>0</v>
      </c>
      <c r="Q14" s="33">
        <f t="shared" ref="Q14:R14" si="9">Q16+Q17+Q18+Q19</f>
        <v>480</v>
      </c>
      <c r="R14" s="33">
        <f t="shared" si="9"/>
        <v>54</v>
      </c>
      <c r="S14" s="33">
        <f t="shared" ref="S14:S15" si="10">T14+U14</f>
        <v>375</v>
      </c>
      <c r="T14" s="33">
        <f t="shared" ref="T14:U14" si="11">T16+T17+T18+T19</f>
        <v>0</v>
      </c>
      <c r="U14" s="33">
        <f t="shared" si="11"/>
        <v>375</v>
      </c>
      <c r="V14" s="33">
        <f t="shared" ref="V14:V15" si="12">W14+X14</f>
        <v>375</v>
      </c>
      <c r="W14" s="33">
        <f t="shared" ref="W14:X14" si="13">W16+W17+W18+W19</f>
        <v>0</v>
      </c>
      <c r="X14" s="33">
        <f t="shared" si="13"/>
        <v>375</v>
      </c>
      <c r="Y14" s="17"/>
    </row>
    <row r="15" spans="1:27" s="5" customFormat="1" ht="25.5" customHeight="1" x14ac:dyDescent="0.25">
      <c r="A15" s="57"/>
      <c r="B15" s="56"/>
      <c r="C15" s="52"/>
      <c r="D15" s="33"/>
      <c r="E15" s="33"/>
      <c r="F15" s="35"/>
      <c r="G15" s="35"/>
      <c r="H15" s="35"/>
      <c r="I15" s="33"/>
      <c r="J15" s="33"/>
      <c r="K15" s="33">
        <f t="shared" si="4"/>
        <v>0</v>
      </c>
      <c r="L15" s="33"/>
      <c r="M15" s="33"/>
      <c r="N15" s="33"/>
      <c r="O15" s="33">
        <f t="shared" si="8"/>
        <v>0</v>
      </c>
      <c r="P15" s="33"/>
      <c r="Q15" s="33"/>
      <c r="R15" s="33"/>
      <c r="S15" s="33">
        <f t="shared" si="10"/>
        <v>0</v>
      </c>
      <c r="T15" s="33"/>
      <c r="U15" s="33"/>
      <c r="V15" s="33">
        <f t="shared" si="12"/>
        <v>0</v>
      </c>
      <c r="W15" s="33"/>
      <c r="X15" s="33"/>
    </row>
    <row r="16" spans="1:27" ht="36" customHeight="1" x14ac:dyDescent="0.25">
      <c r="A16" s="57"/>
      <c r="B16" s="11" t="s">
        <v>9</v>
      </c>
      <c r="C16" s="11" t="s">
        <v>9</v>
      </c>
      <c r="D16" s="14">
        <f>E16+H16+K16+O16+S16+V16</f>
        <v>1537.9090000000001</v>
      </c>
      <c r="E16" s="14">
        <f t="shared" ref="E16" si="14">E23</f>
        <v>62</v>
      </c>
      <c r="F16" s="14">
        <f>F23+F24+F25</f>
        <v>0</v>
      </c>
      <c r="G16" s="14">
        <f>G23+G24+G25</f>
        <v>62</v>
      </c>
      <c r="H16" s="14">
        <f>I16+J16</f>
        <v>450.90899999999999</v>
      </c>
      <c r="I16" s="14">
        <f>I23+I24+I25</f>
        <v>322.40899999999999</v>
      </c>
      <c r="J16" s="14">
        <f>J23+J24+J25</f>
        <v>128.5</v>
      </c>
      <c r="K16" s="14">
        <f>L16+M16+N16</f>
        <v>665</v>
      </c>
      <c r="L16" s="14">
        <f>L23+L24+L25</f>
        <v>0</v>
      </c>
      <c r="M16" s="14">
        <f>M23+M24+M25</f>
        <v>490</v>
      </c>
      <c r="N16" s="14">
        <f>N23+N24+N25</f>
        <v>175</v>
      </c>
      <c r="O16" s="14">
        <f>P16+Q16+R16</f>
        <v>120</v>
      </c>
      <c r="P16" s="14">
        <f t="shared" ref="P16" si="15">P23</f>
        <v>0</v>
      </c>
      <c r="Q16" s="14">
        <f>Q23+Q24+Q25</f>
        <v>120</v>
      </c>
      <c r="R16" s="14">
        <f>R23+R24+R25</f>
        <v>0</v>
      </c>
      <c r="S16" s="14">
        <f>T16+U16</f>
        <v>120</v>
      </c>
      <c r="T16" s="14">
        <f>T23+T24+T25</f>
        <v>0</v>
      </c>
      <c r="U16" s="14">
        <f>U23+U24+U25</f>
        <v>120</v>
      </c>
      <c r="V16" s="14">
        <f>W16+X16</f>
        <v>120</v>
      </c>
      <c r="W16" s="14">
        <f>W23+W24+W25</f>
        <v>0</v>
      </c>
      <c r="X16" s="14">
        <f>X23+X24+X25</f>
        <v>120</v>
      </c>
    </row>
    <row r="17" spans="1:26" ht="69" customHeight="1" x14ac:dyDescent="0.25">
      <c r="A17" s="57"/>
      <c r="B17" s="11" t="s">
        <v>10</v>
      </c>
      <c r="C17" s="11" t="s">
        <v>10</v>
      </c>
      <c r="D17" s="14">
        <f>E17+H17+K17+O17+S17</f>
        <v>973</v>
      </c>
      <c r="E17" s="14">
        <f t="shared" ref="E17:R17" si="16">E22</f>
        <v>973</v>
      </c>
      <c r="F17" s="14">
        <f t="shared" ref="F17" si="17">F22</f>
        <v>0</v>
      </c>
      <c r="G17" s="14">
        <f t="shared" ref="G17" si="18">G22</f>
        <v>973</v>
      </c>
      <c r="H17" s="14">
        <f t="shared" si="16"/>
        <v>0</v>
      </c>
      <c r="I17" s="14">
        <f t="shared" ref="I17" si="19">I22</f>
        <v>0</v>
      </c>
      <c r="J17" s="14">
        <f t="shared" ref="J17" si="20">J22</f>
        <v>0</v>
      </c>
      <c r="K17" s="14">
        <f>L17+M17+N17</f>
        <v>0</v>
      </c>
      <c r="L17" s="14">
        <v>0</v>
      </c>
      <c r="M17" s="14">
        <f t="shared" ref="M17" si="21">M22</f>
        <v>0</v>
      </c>
      <c r="N17" s="14">
        <f t="shared" ref="N17" si="22">N22</f>
        <v>0</v>
      </c>
      <c r="O17" s="14">
        <f>P17+Q17+R17</f>
        <v>0</v>
      </c>
      <c r="P17" s="14">
        <f t="shared" ref="P17" si="23">P22</f>
        <v>0</v>
      </c>
      <c r="Q17" s="14">
        <f t="shared" ref="Q17" si="24">Q22</f>
        <v>0</v>
      </c>
      <c r="R17" s="14">
        <f t="shared" si="16"/>
        <v>0</v>
      </c>
      <c r="S17" s="14">
        <v>0</v>
      </c>
      <c r="T17" s="14">
        <f t="shared" ref="T17:U17" si="25">T22</f>
        <v>0</v>
      </c>
      <c r="U17" s="14">
        <f t="shared" si="25"/>
        <v>0</v>
      </c>
      <c r="V17" s="14">
        <f>W17+X17</f>
        <v>0</v>
      </c>
      <c r="W17" s="14">
        <f t="shared" ref="W17:X17" si="26">W22</f>
        <v>0</v>
      </c>
      <c r="X17" s="14">
        <f t="shared" si="26"/>
        <v>0</v>
      </c>
      <c r="Z17" s="2"/>
    </row>
    <row r="18" spans="1:26" ht="54.75" customHeight="1" x14ac:dyDescent="0.25">
      <c r="A18" s="57"/>
      <c r="B18" s="11" t="s">
        <v>19</v>
      </c>
      <c r="C18" s="11" t="s">
        <v>9</v>
      </c>
      <c r="D18" s="14">
        <f>E18+H18+K18+O18+S18+V18</f>
        <v>26393.899999999998</v>
      </c>
      <c r="E18" s="14">
        <f t="shared" ref="E18:R19" si="27">E27</f>
        <v>0</v>
      </c>
      <c r="F18" s="14">
        <f t="shared" ref="F18" si="28">F27</f>
        <v>0</v>
      </c>
      <c r="G18" s="14">
        <f t="shared" ref="G18" si="29">G27</f>
        <v>0</v>
      </c>
      <c r="H18" s="14">
        <f t="shared" si="27"/>
        <v>2752.6</v>
      </c>
      <c r="I18" s="14">
        <f t="shared" ref="I18" si="30">I27</f>
        <v>0</v>
      </c>
      <c r="J18" s="14">
        <f t="shared" ref="J18" si="31">J27</f>
        <v>2752.6</v>
      </c>
      <c r="K18" s="14">
        <f>L18+M18+N18</f>
        <v>22771.3</v>
      </c>
      <c r="L18" s="14">
        <f t="shared" ref="L18:M18" si="32">L27</f>
        <v>9934.1</v>
      </c>
      <c r="M18" s="14">
        <f t="shared" si="32"/>
        <v>7804.5</v>
      </c>
      <c r="N18" s="14">
        <f t="shared" ref="N18" si="33">N27</f>
        <v>5032.7</v>
      </c>
      <c r="O18" s="14">
        <f>P18+Q18+R18</f>
        <v>360</v>
      </c>
      <c r="P18" s="14">
        <f t="shared" ref="P18" si="34">P27</f>
        <v>0</v>
      </c>
      <c r="Q18" s="14">
        <f t="shared" ref="Q18" si="35">Q27</f>
        <v>360</v>
      </c>
      <c r="R18" s="14">
        <f t="shared" si="27"/>
        <v>0</v>
      </c>
      <c r="S18" s="14">
        <f t="shared" ref="S18:U18" si="36">S27</f>
        <v>255</v>
      </c>
      <c r="T18" s="14">
        <f t="shared" si="36"/>
        <v>0</v>
      </c>
      <c r="U18" s="14">
        <f t="shared" si="36"/>
        <v>255</v>
      </c>
      <c r="V18" s="14">
        <f>W18+X18</f>
        <v>255</v>
      </c>
      <c r="W18" s="14">
        <f t="shared" ref="W18:X18" si="37">W27</f>
        <v>0</v>
      </c>
      <c r="X18" s="14">
        <f t="shared" si="37"/>
        <v>255</v>
      </c>
    </row>
    <row r="19" spans="1:26" ht="54.75" customHeight="1" x14ac:dyDescent="0.25">
      <c r="A19" s="58"/>
      <c r="B19" s="27" t="s">
        <v>36</v>
      </c>
      <c r="C19" s="28" t="s">
        <v>36</v>
      </c>
      <c r="D19" s="14">
        <f>E19+H19+K19+O19+S19+V19</f>
        <v>54</v>
      </c>
      <c r="E19" s="14">
        <f t="shared" si="27"/>
        <v>0</v>
      </c>
      <c r="F19" s="29">
        <f>F26</f>
        <v>0</v>
      </c>
      <c r="G19" s="29">
        <f>G26</f>
        <v>0</v>
      </c>
      <c r="H19" s="29">
        <f t="shared" si="27"/>
        <v>0</v>
      </c>
      <c r="I19" s="14">
        <f>I26</f>
        <v>0</v>
      </c>
      <c r="J19" s="14">
        <f>J26</f>
        <v>0</v>
      </c>
      <c r="K19" s="14">
        <f>L19+M19+N19</f>
        <v>0</v>
      </c>
      <c r="L19" s="14">
        <f>L26</f>
        <v>0</v>
      </c>
      <c r="M19" s="14">
        <f>M26</f>
        <v>0</v>
      </c>
      <c r="N19" s="14">
        <f>N26</f>
        <v>0</v>
      </c>
      <c r="O19" s="14">
        <f>P19+Q19+R19</f>
        <v>54</v>
      </c>
      <c r="P19" s="14">
        <f>P26</f>
        <v>0</v>
      </c>
      <c r="Q19" s="14">
        <f>Q26</f>
        <v>0</v>
      </c>
      <c r="R19" s="14">
        <f>R26</f>
        <v>54</v>
      </c>
      <c r="S19" s="14">
        <f>T19+U19</f>
        <v>0</v>
      </c>
      <c r="T19" s="14">
        <f>T26</f>
        <v>0</v>
      </c>
      <c r="U19" s="14">
        <f>U26</f>
        <v>0</v>
      </c>
      <c r="V19" s="14">
        <f>W19+X19</f>
        <v>0</v>
      </c>
      <c r="W19" s="14">
        <f>W26</f>
        <v>0</v>
      </c>
      <c r="X19" s="14">
        <f>X26</f>
        <v>0</v>
      </c>
    </row>
    <row r="20" spans="1:26" s="5" customFormat="1" ht="55.5" customHeight="1" x14ac:dyDescent="0.25">
      <c r="A20" s="53" t="s">
        <v>23</v>
      </c>
      <c r="B20" s="55"/>
      <c r="C20" s="51" t="s">
        <v>14</v>
      </c>
      <c r="D20" s="33">
        <f>E20+H20+K20+O20+S20+V20</f>
        <v>2564.9090000000001</v>
      </c>
      <c r="E20" s="33">
        <f>F20+G20</f>
        <v>1035</v>
      </c>
      <c r="F20" s="34">
        <f>F22+F23+F24+F25</f>
        <v>0</v>
      </c>
      <c r="G20" s="34">
        <f>G22+G23+G24+G25</f>
        <v>1035</v>
      </c>
      <c r="H20" s="34">
        <f t="shared" ref="H20:H21" si="38">I20+J20</f>
        <v>450.90899999999999</v>
      </c>
      <c r="I20" s="33">
        <f>I22+I23+I24+I25</f>
        <v>322.40899999999999</v>
      </c>
      <c r="J20" s="33">
        <f>J22+J23+J24+J25</f>
        <v>128.5</v>
      </c>
      <c r="K20" s="33">
        <f>L20+M20+N20</f>
        <v>665</v>
      </c>
      <c r="L20" s="33">
        <f>L22+L23+L24+L25</f>
        <v>0</v>
      </c>
      <c r="M20" s="33">
        <f>M22+M23+M24+M25</f>
        <v>490</v>
      </c>
      <c r="N20" s="33">
        <f>N22+N23+N24+N25</f>
        <v>175</v>
      </c>
      <c r="O20" s="33">
        <f t="shared" ref="O20:O21" si="39">P20+Q20+R20</f>
        <v>174</v>
      </c>
      <c r="P20" s="33">
        <f>P22+P23+P24+P25</f>
        <v>0</v>
      </c>
      <c r="Q20" s="33">
        <f>Q22+Q23+Q24+Q25+Q26</f>
        <v>120</v>
      </c>
      <c r="R20" s="33">
        <f>R22+R23+R24+R25+R26</f>
        <v>54</v>
      </c>
      <c r="S20" s="33">
        <f t="shared" ref="S20:S21" si="40">T20+U20</f>
        <v>120</v>
      </c>
      <c r="T20" s="33">
        <f>T22+T23+T24+T25</f>
        <v>0</v>
      </c>
      <c r="U20" s="33">
        <f>U22+U23+U24+U25</f>
        <v>120</v>
      </c>
      <c r="V20" s="33">
        <f t="shared" ref="V20:V21" si="41">W20+X20</f>
        <v>120</v>
      </c>
      <c r="W20" s="33">
        <f>W22+W23+W24+W25</f>
        <v>0</v>
      </c>
      <c r="X20" s="33">
        <f>X22+X23+X24+X25</f>
        <v>120</v>
      </c>
    </row>
    <row r="21" spans="1:26" s="5" customFormat="1" ht="57" customHeight="1" x14ac:dyDescent="0.25">
      <c r="A21" s="54"/>
      <c r="B21" s="55"/>
      <c r="C21" s="52"/>
      <c r="D21" s="33"/>
      <c r="E21" s="33"/>
      <c r="F21" s="35"/>
      <c r="G21" s="35"/>
      <c r="H21" s="35">
        <f t="shared" si="38"/>
        <v>0</v>
      </c>
      <c r="I21" s="33"/>
      <c r="J21" s="33"/>
      <c r="K21" s="33"/>
      <c r="L21" s="33"/>
      <c r="M21" s="33"/>
      <c r="N21" s="33"/>
      <c r="O21" s="33">
        <f t="shared" si="39"/>
        <v>0</v>
      </c>
      <c r="P21" s="33"/>
      <c r="Q21" s="33"/>
      <c r="R21" s="33"/>
      <c r="S21" s="33">
        <f t="shared" si="40"/>
        <v>0</v>
      </c>
      <c r="T21" s="33"/>
      <c r="U21" s="33"/>
      <c r="V21" s="33">
        <f t="shared" si="41"/>
        <v>0</v>
      </c>
      <c r="W21" s="33"/>
      <c r="X21" s="33"/>
    </row>
    <row r="22" spans="1:26" ht="93" customHeight="1" x14ac:dyDescent="0.25">
      <c r="A22" s="18" t="s">
        <v>20</v>
      </c>
      <c r="B22" s="11" t="s">
        <v>10</v>
      </c>
      <c r="C22" s="11" t="s">
        <v>15</v>
      </c>
      <c r="D22" s="14">
        <f>E22+H22+K22+O22+S22</f>
        <v>973</v>
      </c>
      <c r="E22" s="14">
        <f>F22+G22</f>
        <v>973</v>
      </c>
      <c r="F22" s="14">
        <v>0</v>
      </c>
      <c r="G22" s="14">
        <v>973</v>
      </c>
      <c r="H22" s="14">
        <f>I22+J22</f>
        <v>0</v>
      </c>
      <c r="I22" s="14">
        <v>0</v>
      </c>
      <c r="J22" s="14">
        <v>0</v>
      </c>
      <c r="K22" s="14">
        <f>L22+M22+N22</f>
        <v>0</v>
      </c>
      <c r="L22" s="14">
        <v>0</v>
      </c>
      <c r="M22" s="14">
        <v>0</v>
      </c>
      <c r="N22" s="14">
        <v>0</v>
      </c>
      <c r="O22" s="14">
        <f>P22+Q22+R22</f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f t="shared" ref="V22:V29" si="42">W22+X22</f>
        <v>0</v>
      </c>
      <c r="W22" s="14">
        <v>0</v>
      </c>
      <c r="X22" s="14">
        <v>0</v>
      </c>
    </row>
    <row r="23" spans="1:26" ht="72.75" customHeight="1" x14ac:dyDescent="0.25">
      <c r="A23" s="18" t="s">
        <v>21</v>
      </c>
      <c r="B23" s="11" t="s">
        <v>9</v>
      </c>
      <c r="C23" s="11" t="s">
        <v>16</v>
      </c>
      <c r="D23" s="14">
        <f>E23+H23+K23+O23+S23+V23</f>
        <v>505.8</v>
      </c>
      <c r="E23" s="14">
        <f>F23+G23</f>
        <v>62</v>
      </c>
      <c r="F23" s="14">
        <v>0</v>
      </c>
      <c r="G23" s="14">
        <v>62</v>
      </c>
      <c r="H23" s="14">
        <f>I23+J23</f>
        <v>58.8</v>
      </c>
      <c r="I23" s="14">
        <v>0</v>
      </c>
      <c r="J23" s="14">
        <v>58.8</v>
      </c>
      <c r="K23" s="14">
        <f>L23+M23+N23</f>
        <v>85</v>
      </c>
      <c r="L23" s="14">
        <v>0</v>
      </c>
      <c r="M23" s="14">
        <v>0</v>
      </c>
      <c r="N23" s="14">
        <v>85</v>
      </c>
      <c r="O23" s="14">
        <f>P23+Q23+R23</f>
        <v>100</v>
      </c>
      <c r="P23" s="14">
        <v>0</v>
      </c>
      <c r="Q23" s="14">
        <v>100</v>
      </c>
      <c r="R23" s="14">
        <v>0</v>
      </c>
      <c r="S23" s="14">
        <f>T23+U23</f>
        <v>100</v>
      </c>
      <c r="T23" s="14">
        <v>0</v>
      </c>
      <c r="U23" s="14">
        <v>100</v>
      </c>
      <c r="V23" s="14">
        <f t="shared" si="42"/>
        <v>100</v>
      </c>
      <c r="W23" s="14">
        <v>0</v>
      </c>
      <c r="X23" s="14">
        <v>100</v>
      </c>
    </row>
    <row r="24" spans="1:26" ht="156.75" customHeight="1" x14ac:dyDescent="0.25">
      <c r="A24" s="19" t="s">
        <v>27</v>
      </c>
      <c r="B24" s="11" t="s">
        <v>9</v>
      </c>
      <c r="C24" s="11" t="s">
        <v>16</v>
      </c>
      <c r="D24" s="14">
        <f>E24+H24+K24+O24+V24+V24</f>
        <v>100</v>
      </c>
      <c r="E24" s="14">
        <f>F24+G24</f>
        <v>0</v>
      </c>
      <c r="F24" s="14">
        <v>0</v>
      </c>
      <c r="G24" s="14">
        <v>0</v>
      </c>
      <c r="H24" s="14">
        <f>I24+J24</f>
        <v>20</v>
      </c>
      <c r="I24" s="14">
        <v>0</v>
      </c>
      <c r="J24" s="14">
        <v>20</v>
      </c>
      <c r="K24" s="14">
        <f>L24+M24+N24</f>
        <v>20</v>
      </c>
      <c r="L24" s="14">
        <v>0</v>
      </c>
      <c r="M24" s="14">
        <v>0</v>
      </c>
      <c r="N24" s="14">
        <v>20</v>
      </c>
      <c r="O24" s="14">
        <f>P24+Q24+R24</f>
        <v>20</v>
      </c>
      <c r="P24" s="14">
        <v>0</v>
      </c>
      <c r="Q24" s="14">
        <v>20</v>
      </c>
      <c r="R24" s="14">
        <v>0</v>
      </c>
      <c r="S24" s="14">
        <f>T24+U24</f>
        <v>20</v>
      </c>
      <c r="T24" s="14">
        <v>0</v>
      </c>
      <c r="U24" s="14">
        <v>20</v>
      </c>
      <c r="V24" s="14">
        <f t="shared" si="42"/>
        <v>20</v>
      </c>
      <c r="W24" s="14">
        <v>0</v>
      </c>
      <c r="X24" s="14">
        <v>20</v>
      </c>
    </row>
    <row r="25" spans="1:26" ht="78" customHeight="1" x14ac:dyDescent="0.25">
      <c r="A25" s="19" t="s">
        <v>24</v>
      </c>
      <c r="B25" s="11" t="s">
        <v>9</v>
      </c>
      <c r="C25" s="11" t="s">
        <v>16</v>
      </c>
      <c r="D25" s="14">
        <f>E25+H25+K25+O25</f>
        <v>932.10899999999992</v>
      </c>
      <c r="E25" s="14">
        <f>F25+G25</f>
        <v>0</v>
      </c>
      <c r="F25" s="14">
        <v>0</v>
      </c>
      <c r="G25" s="14">
        <v>0</v>
      </c>
      <c r="H25" s="14">
        <f>I25+J25</f>
        <v>372.10899999999998</v>
      </c>
      <c r="I25" s="14">
        <v>322.40899999999999</v>
      </c>
      <c r="J25" s="14">
        <v>49.7</v>
      </c>
      <c r="K25" s="14">
        <f>L25+M25+N25</f>
        <v>560</v>
      </c>
      <c r="L25" s="14">
        <v>0</v>
      </c>
      <c r="M25" s="14">
        <v>490</v>
      </c>
      <c r="N25" s="14">
        <v>70</v>
      </c>
      <c r="O25" s="14">
        <f>P25+Q25+R25</f>
        <v>0</v>
      </c>
      <c r="P25" s="14">
        <v>0</v>
      </c>
      <c r="Q25" s="14">
        <v>0</v>
      </c>
      <c r="R25" s="14">
        <v>0</v>
      </c>
      <c r="S25" s="14">
        <f>T25+U25</f>
        <v>0</v>
      </c>
      <c r="T25" s="14">
        <v>0</v>
      </c>
      <c r="U25" s="14">
        <v>0</v>
      </c>
      <c r="V25" s="14">
        <f t="shared" si="42"/>
        <v>0</v>
      </c>
      <c r="W25" s="14">
        <v>0</v>
      </c>
      <c r="X25" s="14">
        <v>0</v>
      </c>
    </row>
    <row r="26" spans="1:26" ht="118.5" customHeight="1" x14ac:dyDescent="0.25">
      <c r="A26" s="23" t="s">
        <v>37</v>
      </c>
      <c r="B26" s="26" t="s">
        <v>36</v>
      </c>
      <c r="C26" s="24" t="s">
        <v>36</v>
      </c>
      <c r="D26" s="14">
        <f>E26+H26+K26+O26</f>
        <v>54</v>
      </c>
      <c r="E26" s="14">
        <f>F26+G26</f>
        <v>0</v>
      </c>
      <c r="F26" s="14">
        <v>0</v>
      </c>
      <c r="G26" s="14">
        <v>0</v>
      </c>
      <c r="H26" s="14">
        <f>I26+J26</f>
        <v>0</v>
      </c>
      <c r="I26" s="14">
        <v>0</v>
      </c>
      <c r="J26" s="14">
        <v>0</v>
      </c>
      <c r="K26" s="14">
        <f>L26+M26+N26</f>
        <v>0</v>
      </c>
      <c r="L26" s="14">
        <v>0</v>
      </c>
      <c r="M26" s="14">
        <v>0</v>
      </c>
      <c r="N26" s="14">
        <v>0</v>
      </c>
      <c r="O26" s="14">
        <f>P26+Q26+R26</f>
        <v>54</v>
      </c>
      <c r="P26" s="14">
        <v>0</v>
      </c>
      <c r="Q26" s="14">
        <v>0</v>
      </c>
      <c r="R26" s="14">
        <v>54</v>
      </c>
      <c r="S26" s="14">
        <v>0</v>
      </c>
      <c r="T26" s="14">
        <v>0</v>
      </c>
      <c r="U26" s="14">
        <v>0</v>
      </c>
      <c r="V26" s="14">
        <f t="shared" si="42"/>
        <v>0</v>
      </c>
      <c r="W26" s="14">
        <v>0</v>
      </c>
      <c r="X26" s="14">
        <v>0</v>
      </c>
    </row>
    <row r="27" spans="1:26" s="5" customFormat="1" ht="100.5" customHeight="1" x14ac:dyDescent="0.25">
      <c r="A27" s="20" t="s">
        <v>25</v>
      </c>
      <c r="B27" s="12"/>
      <c r="C27" s="13" t="s">
        <v>14</v>
      </c>
      <c r="D27" s="15">
        <f>E27+H27+K27+O27+S27+V27</f>
        <v>26393.899999999994</v>
      </c>
      <c r="E27" s="15">
        <f t="shared" ref="E27:R27" si="43">E28+E29</f>
        <v>0</v>
      </c>
      <c r="F27" s="25">
        <f t="shared" ref="F27" si="44">F28+F29</f>
        <v>0</v>
      </c>
      <c r="G27" s="25">
        <f t="shared" ref="G27" si="45">G28+G29</f>
        <v>0</v>
      </c>
      <c r="H27" s="25">
        <f t="shared" si="43"/>
        <v>2752.6</v>
      </c>
      <c r="I27" s="25">
        <f t="shared" ref="I27" si="46">I28+I29</f>
        <v>0</v>
      </c>
      <c r="J27" s="25">
        <f t="shared" ref="J27" si="47">J28+J29</f>
        <v>2752.6</v>
      </c>
      <c r="K27" s="15">
        <f>K30+K29+K28</f>
        <v>22771.299999999996</v>
      </c>
      <c r="L27" s="25">
        <f>L30+L29+L28</f>
        <v>9934.1</v>
      </c>
      <c r="M27" s="25">
        <f>M30+M29+M28</f>
        <v>7804.5</v>
      </c>
      <c r="N27" s="25">
        <f>N30+N29+N28</f>
        <v>5032.7</v>
      </c>
      <c r="O27" s="15">
        <f>Q27</f>
        <v>360</v>
      </c>
      <c r="P27" s="25">
        <f t="shared" ref="P27" si="48">P28+P29</f>
        <v>0</v>
      </c>
      <c r="Q27" s="25">
        <f>Q31</f>
        <v>360</v>
      </c>
      <c r="R27" s="15">
        <f t="shared" si="43"/>
        <v>0</v>
      </c>
      <c r="S27" s="15">
        <f t="shared" ref="S27:U27" si="49">S28+S29</f>
        <v>255</v>
      </c>
      <c r="T27" s="25">
        <f t="shared" si="49"/>
        <v>0</v>
      </c>
      <c r="U27" s="15">
        <f t="shared" si="49"/>
        <v>255</v>
      </c>
      <c r="V27" s="21">
        <f t="shared" si="42"/>
        <v>255</v>
      </c>
      <c r="W27" s="25">
        <f t="shared" ref="W27:X27" si="50">W28+W29</f>
        <v>0</v>
      </c>
      <c r="X27" s="21">
        <f t="shared" si="50"/>
        <v>255</v>
      </c>
    </row>
    <row r="28" spans="1:26" ht="72.75" customHeight="1" x14ac:dyDescent="0.25">
      <c r="A28" s="18" t="s">
        <v>22</v>
      </c>
      <c r="B28" s="11" t="s">
        <v>19</v>
      </c>
      <c r="C28" s="11" t="s">
        <v>9</v>
      </c>
      <c r="D28" s="14">
        <f>E28+H28+K28+O28+S28+V28</f>
        <v>1811.1</v>
      </c>
      <c r="E28" s="14">
        <f>F28+G28</f>
        <v>0</v>
      </c>
      <c r="F28" s="14">
        <v>0</v>
      </c>
      <c r="G28" s="14">
        <v>0</v>
      </c>
      <c r="H28" s="14">
        <f>I28+J28</f>
        <v>0</v>
      </c>
      <c r="I28" s="14">
        <v>0</v>
      </c>
      <c r="J28" s="14">
        <v>0</v>
      </c>
      <c r="K28" s="14">
        <f>L28+M28+N28</f>
        <v>1301.0999999999999</v>
      </c>
      <c r="L28" s="14">
        <v>0</v>
      </c>
      <c r="M28" s="14">
        <v>0</v>
      </c>
      <c r="N28" s="14">
        <v>1301.0999999999999</v>
      </c>
      <c r="O28" s="14">
        <f>P28+Q28+R28</f>
        <v>0</v>
      </c>
      <c r="P28" s="14">
        <v>0</v>
      </c>
      <c r="Q28" s="14">
        <v>0</v>
      </c>
      <c r="R28" s="14">
        <v>0</v>
      </c>
      <c r="S28" s="14">
        <f>T28+U28</f>
        <v>255</v>
      </c>
      <c r="T28" s="14">
        <v>0</v>
      </c>
      <c r="U28" s="14">
        <v>255</v>
      </c>
      <c r="V28" s="14">
        <f t="shared" si="42"/>
        <v>255</v>
      </c>
      <c r="W28" s="14">
        <v>0</v>
      </c>
      <c r="X28" s="14">
        <v>255</v>
      </c>
    </row>
    <row r="29" spans="1:26" ht="63" customHeight="1" x14ac:dyDescent="0.25">
      <c r="A29" s="49" t="s">
        <v>31</v>
      </c>
      <c r="B29" s="31" t="s">
        <v>19</v>
      </c>
      <c r="C29" s="11" t="s">
        <v>9</v>
      </c>
      <c r="D29" s="14">
        <f>E29+H29+K29+O29+S29</f>
        <v>5405.2</v>
      </c>
      <c r="E29" s="14">
        <f>F29+G29</f>
        <v>0</v>
      </c>
      <c r="F29" s="14">
        <v>0</v>
      </c>
      <c r="G29" s="14">
        <v>0</v>
      </c>
      <c r="H29" s="14">
        <f>I29+J29</f>
        <v>2752.6</v>
      </c>
      <c r="I29" s="14">
        <v>0</v>
      </c>
      <c r="J29" s="14">
        <v>2752.6</v>
      </c>
      <c r="K29" s="14">
        <f>L29+M29+N29</f>
        <v>2652.6</v>
      </c>
      <c r="L29" s="14">
        <v>0</v>
      </c>
      <c r="M29" s="14">
        <v>0</v>
      </c>
      <c r="N29" s="14">
        <v>2652.6</v>
      </c>
      <c r="O29" s="14">
        <f>P29+Q29+R29</f>
        <v>0</v>
      </c>
      <c r="P29" s="14">
        <v>0</v>
      </c>
      <c r="Q29" s="14">
        <v>0</v>
      </c>
      <c r="R29" s="14">
        <v>0</v>
      </c>
      <c r="S29" s="14">
        <f>T29+U29</f>
        <v>0</v>
      </c>
      <c r="T29" s="14">
        <v>0</v>
      </c>
      <c r="U29" s="14">
        <v>0</v>
      </c>
      <c r="V29" s="14">
        <f t="shared" si="42"/>
        <v>0</v>
      </c>
      <c r="W29" s="14">
        <v>0</v>
      </c>
      <c r="X29" s="14">
        <v>0</v>
      </c>
    </row>
    <row r="30" spans="1:26" ht="63" customHeight="1" x14ac:dyDescent="0.25">
      <c r="A30" s="50"/>
      <c r="B30" s="32"/>
      <c r="C30" s="16" t="s">
        <v>19</v>
      </c>
      <c r="D30" s="14">
        <f>K30</f>
        <v>18817.599999999999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f>L30+M30+N30</f>
        <v>18817.599999999999</v>
      </c>
      <c r="L30" s="14">
        <v>9934.1</v>
      </c>
      <c r="M30" s="14">
        <v>7804.5</v>
      </c>
      <c r="N30" s="14">
        <v>1079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</row>
    <row r="31" spans="1:26" ht="103.5" customHeight="1" x14ac:dyDescent="0.25">
      <c r="A31" s="18" t="s">
        <v>38</v>
      </c>
      <c r="B31" s="31" t="s">
        <v>19</v>
      </c>
      <c r="C31" s="30" t="s">
        <v>19</v>
      </c>
      <c r="D31" s="14">
        <f>O31</f>
        <v>360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f>L31+M31+N31</f>
        <v>0</v>
      </c>
      <c r="L31" s="14">
        <v>0</v>
      </c>
      <c r="M31" s="14">
        <v>0</v>
      </c>
      <c r="N31" s="14">
        <v>0</v>
      </c>
      <c r="O31" s="14">
        <f>Q31</f>
        <v>360</v>
      </c>
      <c r="P31" s="14">
        <v>0</v>
      </c>
      <c r="Q31" s="14">
        <v>360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</row>
    <row r="32" spans="1:26" x14ac:dyDescent="0.25">
      <c r="B32" s="3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4:18" x14ac:dyDescent="0.25">
      <c r="D33" s="3"/>
      <c r="E33" s="3"/>
      <c r="F33" s="3"/>
      <c r="G33" s="3"/>
      <c r="H33" s="3"/>
      <c r="I33" s="3"/>
      <c r="J33" s="3"/>
      <c r="K33" s="3"/>
      <c r="L33" s="2"/>
      <c r="M33" s="2"/>
      <c r="N33" s="2"/>
      <c r="O33" s="2"/>
      <c r="P33" s="2"/>
      <c r="Q33" s="2"/>
      <c r="R33" s="2"/>
    </row>
    <row r="34" spans="4:18" x14ac:dyDescent="0.25"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</sheetData>
  <mergeCells count="67">
    <mergeCell ref="M14:M15"/>
    <mergeCell ref="N14:N15"/>
    <mergeCell ref="N20:N21"/>
    <mergeCell ref="L14:L15"/>
    <mergeCell ref="L20:L21"/>
    <mergeCell ref="C14:C15"/>
    <mergeCell ref="B20:B21"/>
    <mergeCell ref="B14:B15"/>
    <mergeCell ref="A14:A19"/>
    <mergeCell ref="K14:K15"/>
    <mergeCell ref="A29:A30"/>
    <mergeCell ref="B29:B30"/>
    <mergeCell ref="F20:F21"/>
    <mergeCell ref="H20:H21"/>
    <mergeCell ref="K20:K21"/>
    <mergeCell ref="G20:G21"/>
    <mergeCell ref="J20:J21"/>
    <mergeCell ref="C20:C21"/>
    <mergeCell ref="A20:A21"/>
    <mergeCell ref="O11:R11"/>
    <mergeCell ref="B10:B12"/>
    <mergeCell ref="M1:X3"/>
    <mergeCell ref="A10:A12"/>
    <mergeCell ref="D10:X10"/>
    <mergeCell ref="C10:C12"/>
    <mergeCell ref="D11:D12"/>
    <mergeCell ref="E11:G11"/>
    <mergeCell ref="H11:J11"/>
    <mergeCell ref="A8:X8"/>
    <mergeCell ref="M4:X4"/>
    <mergeCell ref="M6:X6"/>
    <mergeCell ref="M5:X5"/>
    <mergeCell ref="K11:N11"/>
    <mergeCell ref="S11:U11"/>
    <mergeCell ref="V11:X11"/>
    <mergeCell ref="J14:J15"/>
    <mergeCell ref="X14:X15"/>
    <mergeCell ref="V20:V21"/>
    <mergeCell ref="X20:X21"/>
    <mergeCell ref="T14:T15"/>
    <mergeCell ref="T20:T21"/>
    <mergeCell ref="W14:W15"/>
    <mergeCell ref="W20:W21"/>
    <mergeCell ref="S14:S15"/>
    <mergeCell ref="U14:U15"/>
    <mergeCell ref="S20:S21"/>
    <mergeCell ref="U20:U21"/>
    <mergeCell ref="V14:V15"/>
    <mergeCell ref="P14:P15"/>
    <mergeCell ref="P20:P21"/>
    <mergeCell ref="O14:O15"/>
    <mergeCell ref="B31:B32"/>
    <mergeCell ref="R14:R15"/>
    <mergeCell ref="D20:D21"/>
    <mergeCell ref="E20:E21"/>
    <mergeCell ref="H14:H15"/>
    <mergeCell ref="D14:D15"/>
    <mergeCell ref="E14:E15"/>
    <mergeCell ref="F14:F15"/>
    <mergeCell ref="I14:I15"/>
    <mergeCell ref="R20:R21"/>
    <mergeCell ref="I20:I21"/>
    <mergeCell ref="M20:M21"/>
    <mergeCell ref="O20:O21"/>
    <mergeCell ref="Q14:Q15"/>
    <mergeCell ref="Q20:Q21"/>
    <mergeCell ref="G14:G15"/>
  </mergeCells>
  <pageMargins left="0.75" right="0.66" top="0.3" bottom="0.32" header="0.31496062992125984" footer="0.31496062992125984"/>
  <pageSetup paperSize="9" scale="32" fitToHeight="0" orientation="landscape" r:id="rId1"/>
  <ignoredErrors>
    <ignoredError sqref="E27 H27 S2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Широкая ОА</cp:lastModifiedBy>
  <cp:lastPrinted>2017-02-21T08:47:50Z</cp:lastPrinted>
  <dcterms:created xsi:type="dcterms:W3CDTF">2014-08-19T11:28:49Z</dcterms:created>
  <dcterms:modified xsi:type="dcterms:W3CDTF">2017-02-21T08:48:17Z</dcterms:modified>
</cp:coreProperties>
</file>